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4895" windowHeight="7620" tabRatio="702" activeTab="7"/>
  </bookViews>
  <sheets>
    <sheet name="ACEROS" sheetId="4" r:id="rId1"/>
    <sheet name="BRONCE" sheetId="10" r:id="rId2"/>
    <sheet name="LATÓN" sheetId="9" r:id="rId3"/>
    <sheet name="POLIAMIDA 6" sheetId="1" r:id="rId4"/>
    <sheet name="DERLIN" sheetId="5" r:id="rId5"/>
    <sheet name="APM" sheetId="6" r:id="rId6"/>
    <sheet name="POLIPROPILENO" sheetId="7" r:id="rId7"/>
    <sheet name="TEFLON" sheetId="8" r:id="rId8"/>
  </sheets>
  <calcPr calcId="125725"/>
</workbook>
</file>

<file path=xl/calcChain.xml><?xml version="1.0" encoding="utf-8"?>
<calcChain xmlns="http://schemas.openxmlformats.org/spreadsheetml/2006/main">
  <c r="G2" i="9"/>
  <c r="G3" i="10"/>
  <c r="G2"/>
  <c r="G3" i="9"/>
  <c r="G6" i="8"/>
  <c r="G5"/>
  <c r="G3"/>
  <c r="G2"/>
  <c r="G6" i="7"/>
  <c r="G5"/>
  <c r="G3"/>
  <c r="G2"/>
  <c r="G6" i="6"/>
  <c r="G5"/>
  <c r="G3"/>
  <c r="G2"/>
  <c r="G6" i="5"/>
  <c r="G5"/>
  <c r="G3"/>
  <c r="G2"/>
  <c r="G3" i="1"/>
  <c r="G6"/>
  <c r="G5"/>
  <c r="G2"/>
  <c r="G5" i="4"/>
  <c r="G4"/>
  <c r="G3"/>
  <c r="G2"/>
</calcChain>
</file>

<file path=xl/sharedStrings.xml><?xml version="1.0" encoding="utf-8"?>
<sst xmlns="http://schemas.openxmlformats.org/spreadsheetml/2006/main" count="93" uniqueCount="18">
  <si>
    <t>REDONDO</t>
  </si>
  <si>
    <t>HEXAGONAL</t>
  </si>
  <si>
    <t>CUADRADO</t>
  </si>
  <si>
    <t>PLANCHUELA</t>
  </si>
  <si>
    <t>medida #2</t>
  </si>
  <si>
    <t>CORTESIA DE LAVALLE HNOS. SOC. DE HECHO</t>
  </si>
  <si>
    <t>INTRODUCIR LA MEDIDA CUYO PESO DESEA CALCULAR EN LA COLUMNA F. AL PRESIONAR ENTER SU PESO POR METRO APARECERÁ EN LA COLUMNA G.</t>
  </si>
  <si>
    <t>DIAMETRO</t>
  </si>
  <si>
    <t>SECCIÓN</t>
  </si>
  <si>
    <t xml:space="preserve"> EN EL CASO DE LAS PLANCHUELAS DEBE COLOCAR LA MEDIADA DE UNO DE LOS LADOS EN LA CELDA F4 Y LA OTRA EN EL F5. </t>
  </si>
  <si>
    <t>BUJE</t>
  </si>
  <si>
    <r>
      <rPr>
        <sz val="11"/>
        <color theme="1"/>
        <rFont val="Arial"/>
        <family val="2"/>
      </rPr>
      <t>Ø</t>
    </r>
    <r>
      <rPr>
        <sz val="11"/>
        <color theme="1"/>
        <rFont val="Calibri"/>
        <family val="2"/>
        <scheme val="minor"/>
      </rPr>
      <t xml:space="preserve"> interior</t>
    </r>
  </si>
  <si>
    <t>EN EL CASO DE LOS BUJES DEBE COLOCAR LA MEDIADA EXTERIOR EN LA CELDA F3 Y LA INTERIOR EN EL F4.</t>
  </si>
  <si>
    <t xml:space="preserve">EN EL CASO DE LAS PLANCHUELA, CARGAR LA MEDIADA DE UNO DE LOS LADOS EN LA CELDA F4 Y LA OTRA EN EL F5. </t>
  </si>
  <si>
    <t xml:space="preserve">EN EL CASO DE LAS PLANCHUELA, CARGAR LA MEDIADA DE UNO DE LOS LADOS EN LA CELDA F6 Y LA OTRA EN EL F7. </t>
  </si>
  <si>
    <t xml:space="preserve">                           </t>
  </si>
  <si>
    <t>PLACA</t>
  </si>
  <si>
    <t>PESO (teórico) POR METRO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</si>
</sst>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2" fontId="2" fillId="2" borderId="4" xfId="0" applyNumberFormat="1" applyFont="1" applyFill="1" applyBorder="1" applyAlignment="1" applyProtection="1">
      <alignment horizontal="center"/>
    </xf>
    <xf numFmtId="2" fontId="2" fillId="3" borderId="4" xfId="0" applyNumberFormat="1" applyFont="1" applyFill="1" applyBorder="1" applyAlignment="1" applyProtection="1">
      <alignment horizontal="center"/>
    </xf>
    <xf numFmtId="2" fontId="2" fillId="4" borderId="4" xfId="0" applyNumberFormat="1" applyFont="1" applyFill="1" applyBorder="1" applyAlignment="1" applyProtection="1">
      <alignment horizontal="center"/>
    </xf>
    <xf numFmtId="0" fontId="1" fillId="0" borderId="5" xfId="0" applyFont="1" applyBorder="1" applyProtection="1"/>
    <xf numFmtId="0" fontId="1" fillId="0" borderId="6" xfId="0" applyFont="1" applyBorder="1" applyProtection="1"/>
    <xf numFmtId="0" fontId="0" fillId="0" borderId="0" xfId="0" applyBorder="1" applyProtection="1"/>
    <xf numFmtId="0" fontId="3" fillId="0" borderId="7" xfId="0" applyFont="1" applyBorder="1" applyProtection="1"/>
    <xf numFmtId="0" fontId="0" fillId="0" borderId="0" xfId="0" applyBorder="1" applyAlignment="1" applyProtection="1">
      <alignment horizontal="center"/>
    </xf>
    <xf numFmtId="13" fontId="0" fillId="0" borderId="8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4" fillId="0" borderId="0" xfId="0" applyFont="1" applyAlignment="1" applyProtection="1">
      <alignment horizontal="center"/>
    </xf>
    <xf numFmtId="49" fontId="0" fillId="0" borderId="7" xfId="0" applyNumberFormat="1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horizontal="left" vertical="top" wrapText="1"/>
    </xf>
    <xf numFmtId="49" fontId="0" fillId="0" borderId="13" xfId="0" applyNumberFormat="1" applyBorder="1" applyAlignment="1" applyProtection="1">
      <alignment horizontal="left" vertical="top" wrapText="1"/>
    </xf>
    <xf numFmtId="49" fontId="0" fillId="0" borderId="8" xfId="0" applyNumberFormat="1" applyBorder="1" applyAlignment="1" applyProtection="1">
      <alignment horizontal="left" vertical="top" wrapText="1"/>
    </xf>
    <xf numFmtId="49" fontId="0" fillId="0" borderId="9" xfId="0" applyNumberFormat="1" applyBorder="1" applyAlignment="1" applyProtection="1">
      <alignment horizontal="left" vertical="top" wrapText="1"/>
    </xf>
    <xf numFmtId="49" fontId="0" fillId="0" borderId="3" xfId="0" applyNumberForma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164" fontId="2" fillId="5" borderId="2" xfId="0" applyNumberFormat="1" applyFont="1" applyFill="1" applyBorder="1" applyAlignment="1" applyProtection="1">
      <alignment horizontal="center"/>
      <protection locked="0"/>
    </xf>
    <xf numFmtId="2" fontId="2" fillId="5" borderId="3" xfId="0" applyNumberFormat="1" applyFont="1" applyFill="1" applyBorder="1" applyAlignment="1" applyProtection="1">
      <alignment horizont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2" fontId="2" fillId="6" borderId="4" xfId="0" applyNumberFormat="1" applyFont="1" applyFill="1" applyBorder="1" applyAlignment="1" applyProtection="1">
      <alignment horizontal="center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2" fontId="2" fillId="7" borderId="4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8" borderId="2" xfId="0" applyNumberFormat="1" applyFont="1" applyFill="1" applyBorder="1" applyAlignment="1" applyProtection="1">
      <alignment horizontal="center"/>
      <protection locked="0"/>
    </xf>
    <xf numFmtId="2" fontId="2" fillId="8" borderId="3" xfId="0" applyNumberFormat="1" applyFont="1" applyFill="1" applyBorder="1" applyAlignment="1" applyProtection="1">
      <alignment horizontal="center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164" fontId="2" fillId="4" borderId="14" xfId="0" applyNumberFormat="1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13" fontId="0" fillId="4" borderId="8" xfId="0" applyNumberForma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9" xfId="0" applyFill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49" fontId="0" fillId="0" borderId="10" xfId="0" applyNumberFormat="1" applyBorder="1" applyAlignment="1" applyProtection="1">
      <alignment horizontal="left" vertical="top" wrapText="1"/>
    </xf>
    <xf numFmtId="49" fontId="0" fillId="0" borderId="11" xfId="0" applyNumberFormat="1" applyBorder="1" applyAlignment="1" applyProtection="1">
      <alignment horizontal="left" vertical="top" wrapText="1"/>
    </xf>
    <xf numFmtId="49" fontId="0" fillId="0" borderId="12" xfId="0" applyNumberFormat="1" applyBorder="1" applyAlignment="1" applyProtection="1">
      <alignment horizontal="left" vertical="top" wrapText="1"/>
    </xf>
    <xf numFmtId="49" fontId="0" fillId="0" borderId="7" xfId="0" applyNumberFormat="1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horizontal="left" vertical="top" wrapText="1"/>
    </xf>
    <xf numFmtId="49" fontId="0" fillId="0" borderId="13" xfId="0" applyNumberFormat="1" applyBorder="1" applyAlignment="1" applyProtection="1">
      <alignment horizontal="left" vertical="top" wrapText="1"/>
    </xf>
    <xf numFmtId="49" fontId="0" fillId="0" borderId="8" xfId="0" applyNumberFormat="1" applyBorder="1" applyAlignment="1" applyProtection="1">
      <alignment horizontal="left" vertical="top" wrapText="1"/>
    </xf>
    <xf numFmtId="49" fontId="0" fillId="0" borderId="9" xfId="0" applyNumberFormat="1" applyBorder="1" applyAlignment="1" applyProtection="1">
      <alignment horizontal="left" vertical="top" wrapText="1"/>
    </xf>
    <xf numFmtId="49" fontId="0" fillId="0" borderId="3" xfId="0" applyNumberForma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0" fontId="0" fillId="0" borderId="0" xfId="0" applyAlignment="1"/>
    <xf numFmtId="0" fontId="0" fillId="0" borderId="11" xfId="0" applyBorder="1" applyAlignment="1"/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6" fillId="0" borderId="7" xfId="0" applyNumberFormat="1" applyFont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4" fillId="0" borderId="1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447675</xdr:rowOff>
    </xdr:to>
    <xdr:sp macro="" textlink="">
      <xdr:nvSpPr>
        <xdr:cNvPr id="2" name="1 Elipse"/>
        <xdr:cNvSpPr/>
      </xdr:nvSpPr>
      <xdr:spPr>
        <a:xfrm>
          <a:off x="3219450" y="295275"/>
          <a:ext cx="400050" cy="3524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171449</xdr:colOff>
      <xdr:row>2</xdr:row>
      <xdr:rowOff>133350</xdr:rowOff>
    </xdr:from>
    <xdr:to>
      <xdr:col>4</xdr:col>
      <xdr:colOff>581024</xdr:colOff>
      <xdr:row>2</xdr:row>
      <xdr:rowOff>476250</xdr:rowOff>
    </xdr:to>
    <xdr:sp macro="" textlink="">
      <xdr:nvSpPr>
        <xdr:cNvPr id="3" name="2 Hexágono"/>
        <xdr:cNvSpPr/>
      </xdr:nvSpPr>
      <xdr:spPr>
        <a:xfrm>
          <a:off x="3219449" y="933450"/>
          <a:ext cx="409575" cy="342900"/>
        </a:xfrm>
        <a:prstGeom prst="hexag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209550</xdr:colOff>
      <xdr:row>3</xdr:row>
      <xdr:rowOff>142875</xdr:rowOff>
    </xdr:from>
    <xdr:to>
      <xdr:col>4</xdr:col>
      <xdr:colOff>533400</xdr:colOff>
      <xdr:row>3</xdr:row>
      <xdr:rowOff>438150</xdr:rowOff>
    </xdr:to>
    <xdr:sp macro="" textlink="">
      <xdr:nvSpPr>
        <xdr:cNvPr id="4" name="3 Rectángulo"/>
        <xdr:cNvSpPr/>
      </xdr:nvSpPr>
      <xdr:spPr>
        <a:xfrm>
          <a:off x="3257550" y="1543050"/>
          <a:ext cx="3238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123825</xdr:colOff>
      <xdr:row>4</xdr:row>
      <xdr:rowOff>200025</xdr:rowOff>
    </xdr:from>
    <xdr:to>
      <xdr:col>4</xdr:col>
      <xdr:colOff>619125</xdr:colOff>
      <xdr:row>4</xdr:row>
      <xdr:rowOff>400050</xdr:rowOff>
    </xdr:to>
    <xdr:sp macro="" textlink="">
      <xdr:nvSpPr>
        <xdr:cNvPr id="5" name="4 Rectángulo"/>
        <xdr:cNvSpPr/>
      </xdr:nvSpPr>
      <xdr:spPr>
        <a:xfrm>
          <a:off x="3171825" y="2200275"/>
          <a:ext cx="49530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491290</xdr:rowOff>
    </xdr:to>
    <xdr:sp macro="" textlink="">
      <xdr:nvSpPr>
        <xdr:cNvPr id="2" name="1 Elipse"/>
        <xdr:cNvSpPr/>
      </xdr:nvSpPr>
      <xdr:spPr>
        <a:xfrm>
          <a:off x="3219450" y="295275"/>
          <a:ext cx="400050" cy="3960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143377</xdr:colOff>
      <xdr:row>2</xdr:row>
      <xdr:rowOff>85725</xdr:rowOff>
    </xdr:from>
    <xdr:to>
      <xdr:col>4</xdr:col>
      <xdr:colOff>619626</xdr:colOff>
      <xdr:row>2</xdr:row>
      <xdr:rowOff>552449</xdr:rowOff>
    </xdr:to>
    <xdr:sp macro="" textlink="">
      <xdr:nvSpPr>
        <xdr:cNvPr id="5" name="4 Elipse"/>
        <xdr:cNvSpPr/>
      </xdr:nvSpPr>
      <xdr:spPr>
        <a:xfrm>
          <a:off x="3191377" y="885825"/>
          <a:ext cx="476249" cy="466724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261523</xdr:colOff>
      <xdr:row>2</xdr:row>
      <xdr:rowOff>213898</xdr:rowOff>
    </xdr:from>
    <xdr:to>
      <xdr:col>4</xdr:col>
      <xdr:colOff>490123</xdr:colOff>
      <xdr:row>2</xdr:row>
      <xdr:rowOff>432973</xdr:rowOff>
    </xdr:to>
    <xdr:sp macro="" textlink="">
      <xdr:nvSpPr>
        <xdr:cNvPr id="6" name="5 Elipse"/>
        <xdr:cNvSpPr/>
      </xdr:nvSpPr>
      <xdr:spPr>
        <a:xfrm>
          <a:off x="3309523" y="1013998"/>
          <a:ext cx="228600" cy="219075"/>
        </a:xfrm>
        <a:prstGeom prst="ellipse">
          <a:avLst/>
        </a:prstGeom>
        <a:solidFill>
          <a:schemeClr val="bg1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491290</xdr:rowOff>
    </xdr:to>
    <xdr:sp macro="" textlink="">
      <xdr:nvSpPr>
        <xdr:cNvPr id="2" name="1 Elipse"/>
        <xdr:cNvSpPr/>
      </xdr:nvSpPr>
      <xdr:spPr>
        <a:xfrm>
          <a:off x="3219450" y="295275"/>
          <a:ext cx="400050" cy="3960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171449</xdr:colOff>
      <xdr:row>2</xdr:row>
      <xdr:rowOff>143376</xdr:rowOff>
    </xdr:from>
    <xdr:to>
      <xdr:col>4</xdr:col>
      <xdr:colOff>581024</xdr:colOff>
      <xdr:row>2</xdr:row>
      <xdr:rowOff>486276</xdr:rowOff>
    </xdr:to>
    <xdr:sp macro="" textlink="">
      <xdr:nvSpPr>
        <xdr:cNvPr id="7" name="6 Hexágono"/>
        <xdr:cNvSpPr/>
      </xdr:nvSpPr>
      <xdr:spPr>
        <a:xfrm>
          <a:off x="3219449" y="945481"/>
          <a:ext cx="409575" cy="342900"/>
        </a:xfrm>
        <a:prstGeom prst="hexag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447675</xdr:rowOff>
    </xdr:to>
    <xdr:sp macro="" textlink="">
      <xdr:nvSpPr>
        <xdr:cNvPr id="2" name="1 Elipse"/>
        <xdr:cNvSpPr/>
      </xdr:nvSpPr>
      <xdr:spPr>
        <a:xfrm>
          <a:off x="3219450" y="95250"/>
          <a:ext cx="400050" cy="3524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209550</xdr:colOff>
      <xdr:row>4</xdr:row>
      <xdr:rowOff>142875</xdr:rowOff>
    </xdr:from>
    <xdr:to>
      <xdr:col>4</xdr:col>
      <xdr:colOff>533400</xdr:colOff>
      <xdr:row>4</xdr:row>
      <xdr:rowOff>438150</xdr:rowOff>
    </xdr:to>
    <xdr:sp macro="" textlink="">
      <xdr:nvSpPr>
        <xdr:cNvPr id="4" name="3 Rectángulo"/>
        <xdr:cNvSpPr/>
      </xdr:nvSpPr>
      <xdr:spPr>
        <a:xfrm>
          <a:off x="3257550" y="1371600"/>
          <a:ext cx="3238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123825</xdr:colOff>
      <xdr:row>5</xdr:row>
      <xdr:rowOff>200025</xdr:rowOff>
    </xdr:from>
    <xdr:to>
      <xdr:col>4</xdr:col>
      <xdr:colOff>619125</xdr:colOff>
      <xdr:row>5</xdr:row>
      <xdr:rowOff>400050</xdr:rowOff>
    </xdr:to>
    <xdr:sp macro="" textlink="">
      <xdr:nvSpPr>
        <xdr:cNvPr id="5" name="4 Rectángulo"/>
        <xdr:cNvSpPr/>
      </xdr:nvSpPr>
      <xdr:spPr>
        <a:xfrm>
          <a:off x="3171825" y="2028825"/>
          <a:ext cx="49530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133351</xdr:colOff>
      <xdr:row>2</xdr:row>
      <xdr:rowOff>85725</xdr:rowOff>
    </xdr:from>
    <xdr:to>
      <xdr:col>4</xdr:col>
      <xdr:colOff>609600</xdr:colOff>
      <xdr:row>2</xdr:row>
      <xdr:rowOff>552449</xdr:rowOff>
    </xdr:to>
    <xdr:sp macro="" textlink="">
      <xdr:nvSpPr>
        <xdr:cNvPr id="6" name="5 Elipse"/>
        <xdr:cNvSpPr/>
      </xdr:nvSpPr>
      <xdr:spPr>
        <a:xfrm>
          <a:off x="3181351" y="885825"/>
          <a:ext cx="476249" cy="466724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251497</xdr:colOff>
      <xdr:row>2</xdr:row>
      <xdr:rowOff>213898</xdr:rowOff>
    </xdr:from>
    <xdr:to>
      <xdr:col>4</xdr:col>
      <xdr:colOff>480097</xdr:colOff>
      <xdr:row>2</xdr:row>
      <xdr:rowOff>432973</xdr:rowOff>
    </xdr:to>
    <xdr:sp macro="" textlink="">
      <xdr:nvSpPr>
        <xdr:cNvPr id="7" name="6 Elipse"/>
        <xdr:cNvSpPr/>
      </xdr:nvSpPr>
      <xdr:spPr>
        <a:xfrm>
          <a:off x="3299497" y="1016003"/>
          <a:ext cx="228600" cy="219075"/>
        </a:xfrm>
        <a:prstGeom prst="ellipse">
          <a:avLst/>
        </a:prstGeom>
        <a:solidFill>
          <a:schemeClr val="bg1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491290</xdr:rowOff>
    </xdr:to>
    <xdr:sp macro="" textlink="">
      <xdr:nvSpPr>
        <xdr:cNvPr id="2" name="1 Elipse"/>
        <xdr:cNvSpPr/>
      </xdr:nvSpPr>
      <xdr:spPr>
        <a:xfrm>
          <a:off x="3219450" y="295776"/>
          <a:ext cx="400050" cy="3960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209550</xdr:colOff>
      <xdr:row>4</xdr:row>
      <xdr:rowOff>142875</xdr:rowOff>
    </xdr:from>
    <xdr:to>
      <xdr:col>4</xdr:col>
      <xdr:colOff>533400</xdr:colOff>
      <xdr:row>4</xdr:row>
      <xdr:rowOff>438150</xdr:rowOff>
    </xdr:to>
    <xdr:sp macro="" textlink="">
      <xdr:nvSpPr>
        <xdr:cNvPr id="3" name="2 Rectángulo"/>
        <xdr:cNvSpPr/>
      </xdr:nvSpPr>
      <xdr:spPr>
        <a:xfrm>
          <a:off x="3257550" y="2143125"/>
          <a:ext cx="3238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123825</xdr:colOff>
      <xdr:row>5</xdr:row>
      <xdr:rowOff>200025</xdr:rowOff>
    </xdr:from>
    <xdr:to>
      <xdr:col>4</xdr:col>
      <xdr:colOff>619125</xdr:colOff>
      <xdr:row>5</xdr:row>
      <xdr:rowOff>400050</xdr:rowOff>
    </xdr:to>
    <xdr:sp macro="" textlink="">
      <xdr:nvSpPr>
        <xdr:cNvPr id="4" name="3 Rectángulo"/>
        <xdr:cNvSpPr/>
      </xdr:nvSpPr>
      <xdr:spPr>
        <a:xfrm>
          <a:off x="3171825" y="2800350"/>
          <a:ext cx="49530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143377</xdr:colOff>
      <xdr:row>2</xdr:row>
      <xdr:rowOff>85725</xdr:rowOff>
    </xdr:from>
    <xdr:to>
      <xdr:col>4</xdr:col>
      <xdr:colOff>619626</xdr:colOff>
      <xdr:row>2</xdr:row>
      <xdr:rowOff>552449</xdr:rowOff>
    </xdr:to>
    <xdr:sp macro="" textlink="">
      <xdr:nvSpPr>
        <xdr:cNvPr id="5" name="4 Elipse"/>
        <xdr:cNvSpPr/>
      </xdr:nvSpPr>
      <xdr:spPr>
        <a:xfrm>
          <a:off x="3191377" y="887830"/>
          <a:ext cx="476249" cy="466724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261523</xdr:colOff>
      <xdr:row>2</xdr:row>
      <xdr:rowOff>213898</xdr:rowOff>
    </xdr:from>
    <xdr:to>
      <xdr:col>4</xdr:col>
      <xdr:colOff>490123</xdr:colOff>
      <xdr:row>2</xdr:row>
      <xdr:rowOff>432973</xdr:rowOff>
    </xdr:to>
    <xdr:sp macro="" textlink="">
      <xdr:nvSpPr>
        <xdr:cNvPr id="6" name="5 Elipse"/>
        <xdr:cNvSpPr/>
      </xdr:nvSpPr>
      <xdr:spPr>
        <a:xfrm>
          <a:off x="3309523" y="1016003"/>
          <a:ext cx="228600" cy="219075"/>
        </a:xfrm>
        <a:prstGeom prst="ellipse">
          <a:avLst/>
        </a:prstGeom>
        <a:solidFill>
          <a:schemeClr val="bg1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491290</xdr:rowOff>
    </xdr:to>
    <xdr:sp macro="" textlink="">
      <xdr:nvSpPr>
        <xdr:cNvPr id="2" name="1 Elipse"/>
        <xdr:cNvSpPr/>
      </xdr:nvSpPr>
      <xdr:spPr>
        <a:xfrm>
          <a:off x="3219450" y="295275"/>
          <a:ext cx="400050" cy="3960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209550</xdr:colOff>
      <xdr:row>4</xdr:row>
      <xdr:rowOff>142875</xdr:rowOff>
    </xdr:from>
    <xdr:to>
      <xdr:col>4</xdr:col>
      <xdr:colOff>533400</xdr:colOff>
      <xdr:row>4</xdr:row>
      <xdr:rowOff>438150</xdr:rowOff>
    </xdr:to>
    <xdr:sp macro="" textlink="">
      <xdr:nvSpPr>
        <xdr:cNvPr id="3" name="2 Rectángulo"/>
        <xdr:cNvSpPr/>
      </xdr:nvSpPr>
      <xdr:spPr>
        <a:xfrm>
          <a:off x="3257550" y="2143125"/>
          <a:ext cx="3238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123825</xdr:colOff>
      <xdr:row>5</xdr:row>
      <xdr:rowOff>200025</xdr:rowOff>
    </xdr:from>
    <xdr:to>
      <xdr:col>4</xdr:col>
      <xdr:colOff>619125</xdr:colOff>
      <xdr:row>5</xdr:row>
      <xdr:rowOff>400050</xdr:rowOff>
    </xdr:to>
    <xdr:sp macro="" textlink="">
      <xdr:nvSpPr>
        <xdr:cNvPr id="4" name="3 Rectángulo"/>
        <xdr:cNvSpPr/>
      </xdr:nvSpPr>
      <xdr:spPr>
        <a:xfrm>
          <a:off x="3171825" y="2800350"/>
          <a:ext cx="49530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143377</xdr:colOff>
      <xdr:row>2</xdr:row>
      <xdr:rowOff>85725</xdr:rowOff>
    </xdr:from>
    <xdr:to>
      <xdr:col>4</xdr:col>
      <xdr:colOff>619626</xdr:colOff>
      <xdr:row>2</xdr:row>
      <xdr:rowOff>552449</xdr:rowOff>
    </xdr:to>
    <xdr:sp macro="" textlink="">
      <xdr:nvSpPr>
        <xdr:cNvPr id="5" name="4 Elipse"/>
        <xdr:cNvSpPr/>
      </xdr:nvSpPr>
      <xdr:spPr>
        <a:xfrm>
          <a:off x="3191377" y="885825"/>
          <a:ext cx="476249" cy="466724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261523</xdr:colOff>
      <xdr:row>2</xdr:row>
      <xdr:rowOff>213898</xdr:rowOff>
    </xdr:from>
    <xdr:to>
      <xdr:col>4</xdr:col>
      <xdr:colOff>490123</xdr:colOff>
      <xdr:row>2</xdr:row>
      <xdr:rowOff>432973</xdr:rowOff>
    </xdr:to>
    <xdr:sp macro="" textlink="">
      <xdr:nvSpPr>
        <xdr:cNvPr id="6" name="5 Elipse"/>
        <xdr:cNvSpPr/>
      </xdr:nvSpPr>
      <xdr:spPr>
        <a:xfrm>
          <a:off x="3309523" y="1013998"/>
          <a:ext cx="228600" cy="219075"/>
        </a:xfrm>
        <a:prstGeom prst="ellipse">
          <a:avLst/>
        </a:prstGeom>
        <a:solidFill>
          <a:schemeClr val="bg1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491290</xdr:rowOff>
    </xdr:to>
    <xdr:sp macro="" textlink="">
      <xdr:nvSpPr>
        <xdr:cNvPr id="2" name="1 Elipse"/>
        <xdr:cNvSpPr/>
      </xdr:nvSpPr>
      <xdr:spPr>
        <a:xfrm>
          <a:off x="3219450" y="295275"/>
          <a:ext cx="400050" cy="3960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209550</xdr:colOff>
      <xdr:row>4</xdr:row>
      <xdr:rowOff>142875</xdr:rowOff>
    </xdr:from>
    <xdr:to>
      <xdr:col>4</xdr:col>
      <xdr:colOff>533400</xdr:colOff>
      <xdr:row>4</xdr:row>
      <xdr:rowOff>438150</xdr:rowOff>
    </xdr:to>
    <xdr:sp macro="" textlink="">
      <xdr:nvSpPr>
        <xdr:cNvPr id="3" name="2 Rectángulo"/>
        <xdr:cNvSpPr/>
      </xdr:nvSpPr>
      <xdr:spPr>
        <a:xfrm>
          <a:off x="3257550" y="2143125"/>
          <a:ext cx="3238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123825</xdr:colOff>
      <xdr:row>5</xdr:row>
      <xdr:rowOff>200025</xdr:rowOff>
    </xdr:from>
    <xdr:to>
      <xdr:col>4</xdr:col>
      <xdr:colOff>619125</xdr:colOff>
      <xdr:row>5</xdr:row>
      <xdr:rowOff>400050</xdr:rowOff>
    </xdr:to>
    <xdr:sp macro="" textlink="">
      <xdr:nvSpPr>
        <xdr:cNvPr id="4" name="3 Rectángulo"/>
        <xdr:cNvSpPr/>
      </xdr:nvSpPr>
      <xdr:spPr>
        <a:xfrm>
          <a:off x="3171825" y="2800350"/>
          <a:ext cx="49530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143377</xdr:colOff>
      <xdr:row>2</xdr:row>
      <xdr:rowOff>85725</xdr:rowOff>
    </xdr:from>
    <xdr:to>
      <xdr:col>4</xdr:col>
      <xdr:colOff>619626</xdr:colOff>
      <xdr:row>2</xdr:row>
      <xdr:rowOff>552449</xdr:rowOff>
    </xdr:to>
    <xdr:sp macro="" textlink="">
      <xdr:nvSpPr>
        <xdr:cNvPr id="5" name="4 Elipse"/>
        <xdr:cNvSpPr/>
      </xdr:nvSpPr>
      <xdr:spPr>
        <a:xfrm>
          <a:off x="3191377" y="885825"/>
          <a:ext cx="476249" cy="466724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261523</xdr:colOff>
      <xdr:row>2</xdr:row>
      <xdr:rowOff>213898</xdr:rowOff>
    </xdr:from>
    <xdr:to>
      <xdr:col>4</xdr:col>
      <xdr:colOff>490123</xdr:colOff>
      <xdr:row>2</xdr:row>
      <xdr:rowOff>432973</xdr:rowOff>
    </xdr:to>
    <xdr:sp macro="" textlink="">
      <xdr:nvSpPr>
        <xdr:cNvPr id="6" name="5 Elipse"/>
        <xdr:cNvSpPr/>
      </xdr:nvSpPr>
      <xdr:spPr>
        <a:xfrm>
          <a:off x="3309523" y="1013998"/>
          <a:ext cx="228600" cy="219075"/>
        </a:xfrm>
        <a:prstGeom prst="ellipse">
          <a:avLst/>
        </a:prstGeom>
        <a:solidFill>
          <a:schemeClr val="bg1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95250</xdr:rowOff>
    </xdr:from>
    <xdr:to>
      <xdr:col>4</xdr:col>
      <xdr:colOff>571500</xdr:colOff>
      <xdr:row>1</xdr:row>
      <xdr:rowOff>491290</xdr:rowOff>
    </xdr:to>
    <xdr:sp macro="" textlink="">
      <xdr:nvSpPr>
        <xdr:cNvPr id="2" name="1 Elipse"/>
        <xdr:cNvSpPr/>
      </xdr:nvSpPr>
      <xdr:spPr>
        <a:xfrm>
          <a:off x="3219450" y="295275"/>
          <a:ext cx="400050" cy="3960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209550</xdr:colOff>
      <xdr:row>4</xdr:row>
      <xdr:rowOff>142875</xdr:rowOff>
    </xdr:from>
    <xdr:to>
      <xdr:col>4</xdr:col>
      <xdr:colOff>533400</xdr:colOff>
      <xdr:row>4</xdr:row>
      <xdr:rowOff>438150</xdr:rowOff>
    </xdr:to>
    <xdr:sp macro="" textlink="">
      <xdr:nvSpPr>
        <xdr:cNvPr id="3" name="2 Rectángulo"/>
        <xdr:cNvSpPr/>
      </xdr:nvSpPr>
      <xdr:spPr>
        <a:xfrm>
          <a:off x="3257550" y="2143125"/>
          <a:ext cx="32385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123825</xdr:colOff>
      <xdr:row>5</xdr:row>
      <xdr:rowOff>200025</xdr:rowOff>
    </xdr:from>
    <xdr:to>
      <xdr:col>4</xdr:col>
      <xdr:colOff>619125</xdr:colOff>
      <xdr:row>5</xdr:row>
      <xdr:rowOff>400050</xdr:rowOff>
    </xdr:to>
    <xdr:sp macro="" textlink="">
      <xdr:nvSpPr>
        <xdr:cNvPr id="4" name="3 Rectángulo"/>
        <xdr:cNvSpPr/>
      </xdr:nvSpPr>
      <xdr:spPr>
        <a:xfrm>
          <a:off x="3171825" y="2800350"/>
          <a:ext cx="49530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143377</xdr:colOff>
      <xdr:row>2</xdr:row>
      <xdr:rowOff>85725</xdr:rowOff>
    </xdr:from>
    <xdr:to>
      <xdr:col>4</xdr:col>
      <xdr:colOff>619626</xdr:colOff>
      <xdr:row>2</xdr:row>
      <xdr:rowOff>552449</xdr:rowOff>
    </xdr:to>
    <xdr:sp macro="" textlink="">
      <xdr:nvSpPr>
        <xdr:cNvPr id="5" name="4 Elipse"/>
        <xdr:cNvSpPr/>
      </xdr:nvSpPr>
      <xdr:spPr>
        <a:xfrm>
          <a:off x="3191377" y="885825"/>
          <a:ext cx="476249" cy="466724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  <xdr:twoCellAnchor>
    <xdr:from>
      <xdr:col>4</xdr:col>
      <xdr:colOff>261523</xdr:colOff>
      <xdr:row>2</xdr:row>
      <xdr:rowOff>213898</xdr:rowOff>
    </xdr:from>
    <xdr:to>
      <xdr:col>4</xdr:col>
      <xdr:colOff>490123</xdr:colOff>
      <xdr:row>2</xdr:row>
      <xdr:rowOff>432973</xdr:rowOff>
    </xdr:to>
    <xdr:sp macro="" textlink="">
      <xdr:nvSpPr>
        <xdr:cNvPr id="6" name="5 Elipse"/>
        <xdr:cNvSpPr/>
      </xdr:nvSpPr>
      <xdr:spPr>
        <a:xfrm>
          <a:off x="3309523" y="1013998"/>
          <a:ext cx="228600" cy="219075"/>
        </a:xfrm>
        <a:prstGeom prst="ellipse">
          <a:avLst/>
        </a:prstGeom>
        <a:solidFill>
          <a:schemeClr val="bg1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view="pageLayout" zoomScaleNormal="100" workbookViewId="0">
      <selection activeCell="F3" sqref="F3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9">
        <v>0</v>
      </c>
      <c r="G2" s="30">
        <f>F2^2*3.14159/4*7.8/1000</f>
        <v>0</v>
      </c>
      <c r="I2" s="41" t="s">
        <v>6</v>
      </c>
      <c r="J2" s="42"/>
      <c r="K2" s="43"/>
    </row>
    <row r="3" spans="1:11" ht="47.25" thickBot="1">
      <c r="A3" s="8" t="s">
        <v>1</v>
      </c>
      <c r="B3" s="7"/>
      <c r="C3" s="7"/>
      <c r="D3" s="7"/>
      <c r="E3" s="7"/>
      <c r="F3" s="25">
        <v>0</v>
      </c>
      <c r="G3" s="26">
        <f>(F3/2)^2*3/COS(3.14159/6)*7.85/1000</f>
        <v>0</v>
      </c>
      <c r="I3" s="44"/>
      <c r="J3" s="45"/>
      <c r="K3" s="46"/>
    </row>
    <row r="4" spans="1:11" ht="47.25" customHeight="1" thickBot="1">
      <c r="A4" s="8" t="s">
        <v>2</v>
      </c>
      <c r="B4" s="7"/>
      <c r="C4" s="7"/>
      <c r="D4" s="7"/>
      <c r="E4" s="7"/>
      <c r="F4" s="28">
        <v>0</v>
      </c>
      <c r="G4" s="2">
        <f>F4^2*7.85/1000</f>
        <v>0</v>
      </c>
      <c r="I4" s="44" t="s">
        <v>9</v>
      </c>
      <c r="J4" s="45"/>
      <c r="K4" s="46"/>
    </row>
    <row r="5" spans="1:11" ht="47.25" thickBot="1">
      <c r="A5" s="8" t="s">
        <v>3</v>
      </c>
      <c r="B5" s="9"/>
      <c r="C5" s="9"/>
      <c r="D5" s="7"/>
      <c r="E5" s="7"/>
      <c r="F5" s="27">
        <v>0</v>
      </c>
      <c r="G5" s="3">
        <f>F5*F6*7.85/1000</f>
        <v>0</v>
      </c>
      <c r="I5" s="44"/>
      <c r="J5" s="45"/>
      <c r="K5" s="46"/>
    </row>
    <row r="6" spans="1:11" ht="47.25" thickBot="1">
      <c r="A6" s="10"/>
      <c r="B6" s="11"/>
      <c r="C6" s="11"/>
      <c r="D6" s="12"/>
      <c r="E6" s="12" t="s">
        <v>4</v>
      </c>
      <c r="F6" s="27">
        <v>0</v>
      </c>
      <c r="G6" s="4"/>
      <c r="I6" s="47"/>
      <c r="J6" s="48"/>
      <c r="K6" s="49"/>
    </row>
    <row r="7" spans="1:11">
      <c r="A7" s="52"/>
      <c r="B7" s="52"/>
      <c r="C7" s="52"/>
      <c r="D7" s="52"/>
      <c r="E7" s="52"/>
    </row>
    <row r="8" spans="1:11" ht="28.5">
      <c r="A8" s="51"/>
      <c r="B8" s="51"/>
      <c r="C8" s="51"/>
      <c r="D8" s="51"/>
      <c r="E8" s="51"/>
      <c r="F8" s="50" t="s">
        <v>5</v>
      </c>
      <c r="G8" s="51"/>
      <c r="H8" s="51"/>
      <c r="I8" s="51"/>
      <c r="J8" s="51"/>
      <c r="K8" s="51"/>
    </row>
    <row r="9" spans="1:11" ht="28.5">
      <c r="A9" s="51"/>
      <c r="B9" s="51"/>
      <c r="C9" s="51"/>
      <c r="D9" s="51"/>
      <c r="E9" s="51"/>
      <c r="F9" s="13"/>
      <c r="G9" s="13"/>
    </row>
    <row r="10" spans="1:11">
      <c r="A10" s="51"/>
      <c r="B10" s="51"/>
      <c r="C10" s="51"/>
      <c r="D10" s="51"/>
      <c r="E10" s="51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  <c r="H12" s="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</sheetData>
  <sheetProtection password="E76A" sheet="1" objects="1" scenarios="1" selectLockedCells="1"/>
  <mergeCells count="5">
    <mergeCell ref="A1:E1"/>
    <mergeCell ref="I2:K3"/>
    <mergeCell ref="I4:K6"/>
    <mergeCell ref="F8:K8"/>
    <mergeCell ref="A7:E26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view="pageLayout" zoomScaleNormal="95" workbookViewId="0">
      <selection activeCell="F2" sqref="F2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F2^2*3.14159/4*8.999/1000</f>
        <v>0</v>
      </c>
      <c r="I2" s="41" t="s">
        <v>6</v>
      </c>
      <c r="J2" s="42"/>
      <c r="K2" s="43"/>
    </row>
    <row r="3" spans="1:11" ht="47.25" thickBot="1">
      <c r="A3" s="8" t="s">
        <v>10</v>
      </c>
      <c r="B3" s="7"/>
      <c r="C3" s="7"/>
      <c r="D3" s="7"/>
      <c r="E3" s="7"/>
      <c r="F3" s="25">
        <v>0</v>
      </c>
      <c r="G3" s="26">
        <f>(F3^2*3.14159-F4^2*3.14159)/4*8.999/1000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 t="s">
        <v>11</v>
      </c>
      <c r="F4" s="25">
        <v>0</v>
      </c>
      <c r="G4" s="4"/>
      <c r="I4" s="44" t="s">
        <v>12</v>
      </c>
      <c r="J4" s="53"/>
      <c r="K4" s="54"/>
    </row>
    <row r="5" spans="1:11" ht="47.25" customHeight="1" thickBot="1">
      <c r="A5" s="33"/>
      <c r="B5" s="34"/>
      <c r="C5" s="34"/>
      <c r="D5" s="34"/>
      <c r="E5" s="34"/>
      <c r="F5" s="31"/>
      <c r="G5" s="4"/>
      <c r="I5" s="14"/>
      <c r="J5" s="15"/>
      <c r="K5" s="16"/>
    </row>
    <row r="6" spans="1:11" ht="47.25" thickBot="1">
      <c r="A6" s="33"/>
      <c r="B6" s="35"/>
      <c r="C6" s="35"/>
      <c r="D6" s="34"/>
      <c r="E6" s="34"/>
      <c r="F6" s="32"/>
      <c r="G6" s="4"/>
      <c r="I6" s="55"/>
      <c r="J6" s="56"/>
      <c r="K6" s="57"/>
    </row>
    <row r="7" spans="1:11" ht="47.25" thickBot="1">
      <c r="A7" s="36"/>
      <c r="B7" s="37"/>
      <c r="C7" s="37"/>
      <c r="D7" s="38"/>
      <c r="E7" s="37"/>
      <c r="F7" s="32"/>
      <c r="G7" s="4"/>
      <c r="I7" s="17"/>
      <c r="J7" s="18"/>
      <c r="K7" s="19"/>
    </row>
    <row r="8" spans="1:11">
      <c r="A8" s="52"/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20"/>
      <c r="G10" s="20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A8:E26"/>
    <mergeCell ref="F9:K9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view="pageLayout" topLeftCell="A6" zoomScaleNormal="95" workbookViewId="0">
      <selection activeCell="F3" sqref="F3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F2^2*3.14159/4*8.73/1000</f>
        <v>0</v>
      </c>
      <c r="I2" s="41" t="s">
        <v>6</v>
      </c>
      <c r="J2" s="42"/>
      <c r="K2" s="43"/>
    </row>
    <row r="3" spans="1:11" ht="47.25" thickBot="1">
      <c r="A3" s="8" t="s">
        <v>1</v>
      </c>
      <c r="B3" s="7"/>
      <c r="C3" s="7"/>
      <c r="D3" s="7"/>
      <c r="E3" s="7"/>
      <c r="F3" s="25">
        <v>0</v>
      </c>
      <c r="G3" s="26">
        <f>(F3/2)^2*3/COS(3.14159/6)*8.73/1000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/>
      <c r="F4" s="31"/>
      <c r="G4" s="4"/>
      <c r="I4" s="44"/>
      <c r="J4" s="53"/>
      <c r="K4" s="54"/>
    </row>
    <row r="5" spans="1:11" ht="47.25" customHeight="1" thickBot="1">
      <c r="A5" s="33"/>
      <c r="B5" s="34"/>
      <c r="C5" s="34"/>
      <c r="D5" s="34"/>
      <c r="E5" s="34"/>
      <c r="F5" s="31"/>
      <c r="G5" s="4"/>
      <c r="I5" s="14"/>
      <c r="J5" s="15"/>
      <c r="K5" s="16"/>
    </row>
    <row r="6" spans="1:11" ht="47.25" thickBot="1">
      <c r="A6" s="33"/>
      <c r="B6" s="35"/>
      <c r="C6" s="35"/>
      <c r="D6" s="34"/>
      <c r="E6" s="34"/>
      <c r="F6" s="32"/>
      <c r="G6" s="4"/>
      <c r="I6" s="55"/>
      <c r="J6" s="56"/>
      <c r="K6" s="57"/>
    </row>
    <row r="7" spans="1:11" ht="47.25" thickBot="1">
      <c r="A7" s="36"/>
      <c r="B7" s="37"/>
      <c r="C7" s="37"/>
      <c r="D7" s="38"/>
      <c r="E7" s="37"/>
      <c r="F7" s="32"/>
      <c r="G7" s="4"/>
      <c r="I7" s="17"/>
      <c r="J7" s="18"/>
      <c r="K7" s="19"/>
    </row>
    <row r="8" spans="1:11">
      <c r="A8" s="52"/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20"/>
      <c r="G10" s="20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A8:E26"/>
    <mergeCell ref="F9:K9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7" zoomScaleNormal="95" workbookViewId="0">
      <selection activeCell="F2" sqref="F2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F2^2*3.14159/4*1.14/1000</f>
        <v>0</v>
      </c>
      <c r="I2" s="41" t="s">
        <v>6</v>
      </c>
      <c r="J2" s="42"/>
      <c r="K2" s="43"/>
    </row>
    <row r="3" spans="1:11" ht="47.25" thickBot="1">
      <c r="A3" s="8" t="s">
        <v>10</v>
      </c>
      <c r="B3" s="7"/>
      <c r="C3" s="7"/>
      <c r="D3" s="7"/>
      <c r="E3" s="7"/>
      <c r="F3" s="25">
        <v>0</v>
      </c>
      <c r="G3" s="26">
        <f>(F3^2*3.14159-F4^2*3.14159)/4*1.14/1000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 t="s">
        <v>11</v>
      </c>
      <c r="F4" s="25">
        <v>0</v>
      </c>
      <c r="G4" s="4"/>
      <c r="I4" s="44" t="s">
        <v>12</v>
      </c>
      <c r="J4" s="53"/>
      <c r="K4" s="54"/>
    </row>
    <row r="5" spans="1:11" ht="47.25" customHeight="1" thickBot="1">
      <c r="A5" s="8" t="s">
        <v>2</v>
      </c>
      <c r="B5" s="7"/>
      <c r="C5" s="7"/>
      <c r="D5" s="7"/>
      <c r="E5" s="7"/>
      <c r="F5" s="23">
        <v>0</v>
      </c>
      <c r="G5" s="24">
        <f>F5^2*1.14/1000</f>
        <v>0</v>
      </c>
      <c r="I5" s="14"/>
      <c r="J5" s="15"/>
      <c r="K5" s="16"/>
    </row>
    <row r="6" spans="1:11" ht="47.25" thickBot="1">
      <c r="A6" s="8" t="s">
        <v>16</v>
      </c>
      <c r="B6" s="9"/>
      <c r="C6" s="9"/>
      <c r="D6" s="7"/>
      <c r="E6" s="7"/>
      <c r="F6" s="27">
        <v>0</v>
      </c>
      <c r="G6" s="3">
        <f>F6*F7*1.14/1000</f>
        <v>0</v>
      </c>
      <c r="I6" s="55" t="s">
        <v>13</v>
      </c>
      <c r="J6" s="56"/>
      <c r="K6" s="57"/>
    </row>
    <row r="7" spans="1:11" ht="47.25" thickBot="1">
      <c r="A7" s="10"/>
      <c r="B7" s="11"/>
      <c r="C7" s="11"/>
      <c r="D7" s="12"/>
      <c r="E7" s="11" t="s">
        <v>4</v>
      </c>
      <c r="F7" s="27">
        <v>0</v>
      </c>
      <c r="G7" s="4"/>
      <c r="I7" s="17"/>
      <c r="J7" s="18"/>
      <c r="K7" s="19"/>
    </row>
    <row r="8" spans="1:11">
      <c r="A8" s="52"/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20"/>
      <c r="G10" s="20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  <row r="27" spans="1:5">
      <c r="A27" s="51"/>
      <c r="B27" s="51"/>
      <c r="C27" s="51"/>
      <c r="D27" s="51"/>
      <c r="E27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A8:E27"/>
    <mergeCell ref="F9:K9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7" zoomScaleNormal="95" workbookViewId="0">
      <selection activeCell="F6" sqref="F6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F2^2*3.14159/4*1.42/1000</f>
        <v>0</v>
      </c>
      <c r="I2" s="41" t="s">
        <v>6</v>
      </c>
      <c r="J2" s="42"/>
      <c r="K2" s="43"/>
    </row>
    <row r="3" spans="1:11" ht="47.25" thickBot="1">
      <c r="A3" s="8" t="s">
        <v>10</v>
      </c>
      <c r="B3" s="7"/>
      <c r="C3" s="7"/>
      <c r="D3" s="7"/>
      <c r="E3" s="7"/>
      <c r="F3" s="25">
        <v>0</v>
      </c>
      <c r="G3" s="26">
        <f>(F3^2*3.14159-F4^2*3.14159)/4*1.42/1000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 t="s">
        <v>11</v>
      </c>
      <c r="F4" s="25">
        <v>0</v>
      </c>
      <c r="G4" s="4"/>
      <c r="I4" s="44" t="s">
        <v>12</v>
      </c>
      <c r="J4" s="53"/>
      <c r="K4" s="54"/>
    </row>
    <row r="5" spans="1:11" ht="47.25" customHeight="1" thickBot="1">
      <c r="A5" s="8" t="s">
        <v>2</v>
      </c>
      <c r="B5" s="7"/>
      <c r="C5" s="7"/>
      <c r="D5" s="7"/>
      <c r="E5" s="7"/>
      <c r="F5" s="23">
        <v>0</v>
      </c>
      <c r="G5" s="24">
        <f>F5^2*1.42/1000</f>
        <v>0</v>
      </c>
      <c r="I5" s="14"/>
      <c r="J5" s="15"/>
      <c r="K5" s="16"/>
    </row>
    <row r="6" spans="1:11" ht="47.25" thickBot="1">
      <c r="A6" s="8" t="s">
        <v>16</v>
      </c>
      <c r="B6" s="9"/>
      <c r="C6" s="9"/>
      <c r="D6" s="7"/>
      <c r="E6" s="7"/>
      <c r="F6" s="27">
        <v>0</v>
      </c>
      <c r="G6" s="3">
        <f>F6*F7*1.42/1000</f>
        <v>0</v>
      </c>
      <c r="I6" s="55" t="s">
        <v>14</v>
      </c>
      <c r="J6" s="56"/>
      <c r="K6" s="57"/>
    </row>
    <row r="7" spans="1:11" ht="47.25" thickBot="1">
      <c r="A7" s="10"/>
      <c r="B7" s="11"/>
      <c r="C7" s="11"/>
      <c r="D7" s="12"/>
      <c r="E7" s="11" t="s">
        <v>4</v>
      </c>
      <c r="F7" s="27">
        <v>0</v>
      </c>
      <c r="G7" s="4"/>
      <c r="I7" s="17"/>
      <c r="J7" s="18"/>
      <c r="K7" s="19"/>
    </row>
    <row r="8" spans="1:11">
      <c r="A8" s="52"/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20"/>
      <c r="G10" s="20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  <row r="27" spans="1:5">
      <c r="A27" s="51"/>
      <c r="B27" s="51"/>
      <c r="C27" s="51"/>
      <c r="D27" s="51"/>
      <c r="E27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A8:E27"/>
    <mergeCell ref="F9:K9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7" zoomScaleNormal="95" workbookViewId="0">
      <selection activeCell="F4" sqref="F4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F2^2*3.14159/4*0.95/1000</f>
        <v>0</v>
      </c>
      <c r="I2" s="41" t="s">
        <v>6</v>
      </c>
      <c r="J2" s="42"/>
      <c r="K2" s="43"/>
    </row>
    <row r="3" spans="1:11" ht="47.25" thickBot="1">
      <c r="A3" s="8" t="s">
        <v>10</v>
      </c>
      <c r="B3" s="7"/>
      <c r="C3" s="7"/>
      <c r="D3" s="7"/>
      <c r="E3" s="7"/>
      <c r="F3" s="25">
        <v>0</v>
      </c>
      <c r="G3" s="26">
        <f>(F3^2*3.14159-F4^2*3.14159)/4*0.95/1000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 t="s">
        <v>11</v>
      </c>
      <c r="F4" s="25">
        <v>0</v>
      </c>
      <c r="G4" s="4"/>
      <c r="I4" s="44" t="s">
        <v>12</v>
      </c>
      <c r="J4" s="53"/>
      <c r="K4" s="54"/>
    </row>
    <row r="5" spans="1:11" ht="47.25" customHeight="1" thickBot="1">
      <c r="A5" s="8" t="s">
        <v>2</v>
      </c>
      <c r="B5" s="7"/>
      <c r="C5" s="7"/>
      <c r="D5" s="7"/>
      <c r="E5" s="7"/>
      <c r="F5" s="23">
        <v>0</v>
      </c>
      <c r="G5" s="24">
        <f>F5^2*0.95/1000</f>
        <v>0</v>
      </c>
      <c r="I5" s="14"/>
      <c r="J5" s="15"/>
      <c r="K5" s="16"/>
    </row>
    <row r="6" spans="1:11" ht="47.25" thickBot="1">
      <c r="A6" s="8" t="s">
        <v>16</v>
      </c>
      <c r="B6" s="9"/>
      <c r="C6" s="9"/>
      <c r="D6" s="7"/>
      <c r="E6" s="7"/>
      <c r="F6" s="27">
        <v>0</v>
      </c>
      <c r="G6" s="3">
        <f>F6*F7*0.95/1000</f>
        <v>0</v>
      </c>
      <c r="I6" s="55" t="s">
        <v>14</v>
      </c>
      <c r="J6" s="56"/>
      <c r="K6" s="57"/>
    </row>
    <row r="7" spans="1:11" ht="47.25" thickBot="1">
      <c r="A7" s="10"/>
      <c r="B7" s="11"/>
      <c r="C7" s="11"/>
      <c r="D7" s="12"/>
      <c r="E7" s="11" t="s">
        <v>4</v>
      </c>
      <c r="F7" s="27">
        <v>0</v>
      </c>
      <c r="G7" s="4"/>
      <c r="I7" s="17"/>
      <c r="J7" s="18"/>
      <c r="K7" s="19"/>
    </row>
    <row r="8" spans="1:11">
      <c r="A8" s="52"/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20"/>
      <c r="G10" s="20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  <row r="27" spans="1:5">
      <c r="A27" s="51"/>
      <c r="B27" s="51"/>
      <c r="C27" s="51"/>
      <c r="D27" s="51"/>
      <c r="E27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A8:E27"/>
    <mergeCell ref="F9:K9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view="pageLayout" zoomScaleNormal="95" workbookViewId="0">
      <selection activeCell="F2" sqref="F2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F2^2*3.14159/4*0.91/1000</f>
        <v>0</v>
      </c>
      <c r="I2" s="41" t="s">
        <v>6</v>
      </c>
      <c r="J2" s="42"/>
      <c r="K2" s="43"/>
    </row>
    <row r="3" spans="1:11" ht="47.25" thickBot="1">
      <c r="A3" s="8" t="s">
        <v>10</v>
      </c>
      <c r="B3" s="7"/>
      <c r="C3" s="7"/>
      <c r="D3" s="7"/>
      <c r="E3" s="7"/>
      <c r="F3" s="25">
        <v>0</v>
      </c>
      <c r="G3" s="26">
        <f>(F3^2*3.14159-F4^2*3.14159)/4*0.91/1000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 t="s">
        <v>11</v>
      </c>
      <c r="F4" s="25">
        <v>0</v>
      </c>
      <c r="G4" s="4"/>
      <c r="I4" s="44" t="s">
        <v>12</v>
      </c>
      <c r="J4" s="53"/>
      <c r="K4" s="54"/>
    </row>
    <row r="5" spans="1:11" ht="47.25" customHeight="1" thickBot="1">
      <c r="A5" s="8" t="s">
        <v>2</v>
      </c>
      <c r="B5" s="7"/>
      <c r="C5" s="7"/>
      <c r="D5" s="7"/>
      <c r="E5" s="7"/>
      <c r="F5" s="23">
        <v>0</v>
      </c>
      <c r="G5" s="24">
        <f>F5^2*0.91/1000</f>
        <v>0</v>
      </c>
      <c r="I5" s="14"/>
      <c r="J5" s="15"/>
      <c r="K5" s="16"/>
    </row>
    <row r="6" spans="1:11" ht="47.25" thickBot="1">
      <c r="A6" s="8" t="s">
        <v>16</v>
      </c>
      <c r="B6" s="9"/>
      <c r="C6" s="9"/>
      <c r="D6" s="7"/>
      <c r="E6" s="7"/>
      <c r="F6" s="27">
        <v>0</v>
      </c>
      <c r="G6" s="3">
        <f>F6*F7*0.91/1000</f>
        <v>0</v>
      </c>
      <c r="I6" s="55" t="s">
        <v>14</v>
      </c>
      <c r="J6" s="56"/>
      <c r="K6" s="57"/>
    </row>
    <row r="7" spans="1:11" ht="47.25" thickBot="1">
      <c r="A7" s="10"/>
      <c r="B7" s="11"/>
      <c r="C7" s="11"/>
      <c r="D7" s="12"/>
      <c r="E7" s="11" t="s">
        <v>4</v>
      </c>
      <c r="F7" s="27">
        <v>0</v>
      </c>
      <c r="G7" s="4"/>
      <c r="I7" s="17"/>
      <c r="J7" s="18"/>
      <c r="K7" s="19"/>
    </row>
    <row r="8" spans="1:11">
      <c r="A8" s="52"/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20"/>
      <c r="G10" s="20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  <row r="27" spans="1:5">
      <c r="A27" s="51"/>
      <c r="B27" s="51"/>
      <c r="C27" s="51"/>
      <c r="D27" s="51"/>
      <c r="E27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A8:E27"/>
    <mergeCell ref="F9:K9"/>
  </mergeCells>
  <pageMargins left="0.7" right="0.7" top="0.75" bottom="0.75" header="0.3" footer="0.3"/>
  <pageSetup paperSize="8" orientation="landscape" r:id="rId1"/>
  <headerFooter>
    <oddHeader>&amp;L
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7"/>
  <sheetViews>
    <sheetView tabSelected="1" view="pageLayout" zoomScaleNormal="95" workbookViewId="0">
      <selection activeCell="F2" sqref="F2"/>
    </sheetView>
  </sheetViews>
  <sheetFormatPr baseColWidth="10" defaultRowHeight="15"/>
  <cols>
    <col min="6" max="6" width="17.7109375" customWidth="1"/>
    <col min="7" max="7" width="22.7109375" customWidth="1"/>
  </cols>
  <sheetData>
    <row r="1" spans="1:11" ht="15.75" thickBot="1">
      <c r="A1" s="39" t="s">
        <v>8</v>
      </c>
      <c r="B1" s="40"/>
      <c r="C1" s="40"/>
      <c r="D1" s="40"/>
      <c r="E1" s="40"/>
      <c r="F1" s="5" t="s">
        <v>7</v>
      </c>
      <c r="G1" s="6" t="s">
        <v>17</v>
      </c>
    </row>
    <row r="2" spans="1:11" ht="47.25" customHeight="1" thickBot="1">
      <c r="A2" s="8" t="s">
        <v>0</v>
      </c>
      <c r="B2" s="7"/>
      <c r="C2" s="7"/>
      <c r="D2" s="7"/>
      <c r="E2" s="7"/>
      <c r="F2" s="21">
        <v>0</v>
      </c>
      <c r="G2" s="22">
        <f>F2^2*3.14159/4*2.21/1000</f>
        <v>0</v>
      </c>
      <c r="I2" s="41" t="s">
        <v>6</v>
      </c>
      <c r="J2" s="42"/>
      <c r="K2" s="43"/>
    </row>
    <row r="3" spans="1:11" ht="47.25" thickBot="1">
      <c r="A3" s="8" t="s">
        <v>10</v>
      </c>
      <c r="B3" s="7"/>
      <c r="C3" s="7"/>
      <c r="D3" s="7"/>
      <c r="E3" s="7"/>
      <c r="F3" s="25">
        <v>0</v>
      </c>
      <c r="G3" s="26">
        <f>(F3^2*3.14159-F4^2*3.14159)/4*2.21/1000</f>
        <v>0</v>
      </c>
      <c r="I3" s="44"/>
      <c r="J3" s="45"/>
      <c r="K3" s="46"/>
    </row>
    <row r="4" spans="1:11" ht="47.25" thickBot="1">
      <c r="A4" s="8"/>
      <c r="B4" s="7"/>
      <c r="C4" s="7"/>
      <c r="D4" s="7"/>
      <c r="E4" s="9" t="s">
        <v>11</v>
      </c>
      <c r="F4" s="25">
        <v>0</v>
      </c>
      <c r="G4" s="4"/>
      <c r="I4" s="44" t="s">
        <v>12</v>
      </c>
      <c r="J4" s="53"/>
      <c r="K4" s="54"/>
    </row>
    <row r="5" spans="1:11" ht="47.25" customHeight="1" thickBot="1">
      <c r="A5" s="8" t="s">
        <v>2</v>
      </c>
      <c r="B5" s="7"/>
      <c r="C5" s="7"/>
      <c r="D5" s="7"/>
      <c r="E5" s="7"/>
      <c r="F5" s="23">
        <v>0</v>
      </c>
      <c r="G5" s="24">
        <f>F5^2*2.21/1000</f>
        <v>0</v>
      </c>
      <c r="I5" s="14"/>
      <c r="J5" s="15"/>
      <c r="K5" s="16"/>
    </row>
    <row r="6" spans="1:11" ht="47.25" thickBot="1">
      <c r="A6" s="8" t="s">
        <v>16</v>
      </c>
      <c r="B6" s="9"/>
      <c r="C6" s="9"/>
      <c r="D6" s="7"/>
      <c r="E6" s="7"/>
      <c r="F6" s="27">
        <v>0</v>
      </c>
      <c r="G6" s="3">
        <f>F6*F7*2.21/1000</f>
        <v>0</v>
      </c>
      <c r="I6" s="55" t="s">
        <v>14</v>
      </c>
      <c r="J6" s="56"/>
      <c r="K6" s="57"/>
    </row>
    <row r="7" spans="1:11" ht="47.25" thickBot="1">
      <c r="A7" s="10"/>
      <c r="B7" s="11"/>
      <c r="C7" s="11"/>
      <c r="D7" s="12"/>
      <c r="E7" s="11" t="s">
        <v>4</v>
      </c>
      <c r="F7" s="27">
        <v>0</v>
      </c>
      <c r="G7" s="4"/>
      <c r="I7" s="17"/>
      <c r="J7" s="18"/>
      <c r="K7" s="19"/>
    </row>
    <row r="8" spans="1:11">
      <c r="A8" s="58" t="s">
        <v>15</v>
      </c>
      <c r="B8" s="52"/>
      <c r="C8" s="52"/>
      <c r="D8" s="52"/>
      <c r="E8" s="52"/>
    </row>
    <row r="9" spans="1:11" ht="28.5">
      <c r="A9" s="51"/>
      <c r="B9" s="51"/>
      <c r="C9" s="51"/>
      <c r="D9" s="51"/>
      <c r="E9" s="51"/>
      <c r="F9" s="50" t="s">
        <v>5</v>
      </c>
      <c r="G9" s="51"/>
      <c r="H9" s="51"/>
      <c r="I9" s="51"/>
      <c r="J9" s="51"/>
      <c r="K9" s="51"/>
    </row>
    <row r="10" spans="1:11" ht="28.5">
      <c r="A10" s="51"/>
      <c r="B10" s="51"/>
      <c r="C10" s="51"/>
      <c r="D10" s="51"/>
      <c r="E10" s="51"/>
      <c r="F10" s="13"/>
      <c r="G10" s="13"/>
    </row>
    <row r="11" spans="1:11">
      <c r="A11" s="51"/>
      <c r="B11" s="51"/>
      <c r="C11" s="51"/>
      <c r="D11" s="51"/>
      <c r="E11" s="51"/>
    </row>
    <row r="12" spans="1:11">
      <c r="A12" s="51"/>
      <c r="B12" s="51"/>
      <c r="C12" s="51"/>
      <c r="D12" s="51"/>
      <c r="E12" s="51"/>
    </row>
    <row r="13" spans="1:11">
      <c r="A13" s="51"/>
      <c r="B13" s="51"/>
      <c r="C13" s="51"/>
      <c r="D13" s="51"/>
      <c r="E13" s="51"/>
      <c r="H13" s="1"/>
    </row>
    <row r="14" spans="1:11">
      <c r="A14" s="51"/>
      <c r="B14" s="51"/>
      <c r="C14" s="51"/>
      <c r="D14" s="51"/>
      <c r="E14" s="51"/>
      <c r="H14" s="1"/>
    </row>
    <row r="15" spans="1:11">
      <c r="A15" s="51"/>
      <c r="B15" s="51"/>
      <c r="C15" s="51"/>
      <c r="D15" s="51"/>
      <c r="E15" s="51"/>
    </row>
    <row r="16" spans="1:11">
      <c r="A16" s="51"/>
      <c r="B16" s="51"/>
      <c r="C16" s="51"/>
      <c r="D16" s="51"/>
      <c r="E16" s="51"/>
    </row>
    <row r="17" spans="1:5">
      <c r="A17" s="51"/>
      <c r="B17" s="51"/>
      <c r="C17" s="51"/>
      <c r="D17" s="51"/>
      <c r="E17" s="51"/>
    </row>
    <row r="18" spans="1:5">
      <c r="A18" s="51"/>
      <c r="B18" s="51"/>
      <c r="C18" s="51"/>
      <c r="D18" s="51"/>
      <c r="E18" s="51"/>
    </row>
    <row r="19" spans="1:5">
      <c r="A19" s="51"/>
      <c r="B19" s="51"/>
      <c r="C19" s="51"/>
      <c r="D19" s="51"/>
      <c r="E19" s="51"/>
    </row>
    <row r="20" spans="1:5">
      <c r="A20" s="51"/>
      <c r="B20" s="51"/>
      <c r="C20" s="51"/>
      <c r="D20" s="51"/>
      <c r="E20" s="51"/>
    </row>
    <row r="21" spans="1:5">
      <c r="A21" s="51"/>
      <c r="B21" s="51"/>
      <c r="C21" s="51"/>
      <c r="D21" s="51"/>
      <c r="E21" s="51"/>
    </row>
    <row r="22" spans="1:5">
      <c r="A22" s="51"/>
      <c r="B22" s="51"/>
      <c r="C22" s="51"/>
      <c r="D22" s="51"/>
      <c r="E22" s="51"/>
    </row>
    <row r="23" spans="1:5">
      <c r="A23" s="51"/>
      <c r="B23" s="51"/>
      <c r="C23" s="51"/>
      <c r="D23" s="51"/>
      <c r="E23" s="51"/>
    </row>
    <row r="24" spans="1:5">
      <c r="A24" s="51"/>
      <c r="B24" s="51"/>
      <c r="C24" s="51"/>
      <c r="D24" s="51"/>
      <c r="E24" s="51"/>
    </row>
    <row r="25" spans="1:5">
      <c r="A25" s="51"/>
      <c r="B25" s="51"/>
      <c r="C25" s="51"/>
      <c r="D25" s="51"/>
      <c r="E25" s="51"/>
    </row>
    <row r="26" spans="1:5">
      <c r="A26" s="51"/>
      <c r="B26" s="51"/>
      <c r="C26" s="51"/>
      <c r="D26" s="51"/>
      <c r="E26" s="51"/>
    </row>
    <row r="27" spans="1:5">
      <c r="A27" s="51"/>
      <c r="B27" s="51"/>
      <c r="C27" s="51"/>
      <c r="D27" s="51"/>
      <c r="E27" s="51"/>
    </row>
  </sheetData>
  <sheetProtection password="E76A" sheet="1" objects="1" scenarios="1" selectLockedCells="1"/>
  <mergeCells count="6">
    <mergeCell ref="A1:E1"/>
    <mergeCell ref="I2:K3"/>
    <mergeCell ref="I4:K4"/>
    <mergeCell ref="I6:K6"/>
    <mergeCell ref="F9:K9"/>
    <mergeCell ref="A8:E27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ACEROS</vt:lpstr>
      <vt:lpstr>BRONCE</vt:lpstr>
      <vt:lpstr>LATÓN</vt:lpstr>
      <vt:lpstr>POLIAMIDA 6</vt:lpstr>
      <vt:lpstr>DERLIN</vt:lpstr>
      <vt:lpstr>APM</vt:lpstr>
      <vt:lpstr>POLIPROPILENO</vt:lpstr>
      <vt:lpstr>TEFLON</vt:lpstr>
    </vt:vector>
  </TitlesOfParts>
  <Company>Lavalle Hnos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Deposito</dc:creator>
  <cp:lastModifiedBy>Deposito</cp:lastModifiedBy>
  <cp:lastPrinted>2015-09-23T22:07:10Z</cp:lastPrinted>
  <dcterms:created xsi:type="dcterms:W3CDTF">2008-10-28T18:52:32Z</dcterms:created>
  <dcterms:modified xsi:type="dcterms:W3CDTF">2015-09-25T14:00:07Z</dcterms:modified>
</cp:coreProperties>
</file>